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57d07a8c074b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ite Scout" sheetId="1" r:id="R76357a82522a4ce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7">
    <x:numFmt numFmtId="200" formatCode="$#,##0;[Red]($#,##0);-"/>
    <x:numFmt numFmtId="201" formatCode="0.0%;[Red](0.0%);-"/>
    <x:numFmt numFmtId="202" formatCode="0.0 &quot;months&quot;"/>
    <x:numFmt numFmtId="203" formatCode="#,##0;[Red](#,##0);-"/>
    <x:numFmt numFmtId="204" formatCode="$#,##0.00;[Red]($#,##0.00);-"/>
    <x:numFmt numFmtId="205" formatCode="0.0"/>
    <x:numFmt numFmtId="206" formatCode="0.0 &quot;mo&quot;"/>
  </x:numFmts>
  <x:fonts count="8">
    <x:font>
      <x:sz val="11"/>
      <x:name val="Carlito"/>
    </x:font>
    <x:font>
      <x:sz val="10"/>
      <x:color rgb="FF151619"/>
      <x:name val="Arial"/>
    </x:font>
    <x:font>
      <x:b/>
      <x:sz val="16"/>
      <x:color rgb="FF151619"/>
      <x:name val="Arial"/>
    </x:font>
    <x:font>
      <x:i/>
      <x:sz val="10"/>
      <x:color rgb="FF6F6A63"/>
      <x:name val="Arial"/>
    </x:font>
    <x:font>
      <x:b/>
      <x:sz val="11"/>
      <x:color rgb="FF5B1B1B"/>
      <x:name val="Arial"/>
    </x:font>
    <x:font>
      <x:b/>
      <x:sz val="10"/>
      <x:color rgb="FFFFFFFF"/>
      <x:name val="Arial"/>
    </x:font>
    <x:font>
      <x:i/>
      <x:sz val="9"/>
      <x:color rgb="FF6F6A63"/>
      <x:name val="Arial"/>
    </x:font>
    <x:font>
      <x:sz val="10"/>
      <x:color rgb="FF1F4E79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7F1E8"/>
      </x:patternFill>
    </x:fill>
    <x:fill>
      <x:patternFill patternType="solid">
        <x:fgColor rgb="FF5B1B1B"/>
      </x:patternFill>
    </x:fill>
    <x:fill>
      <x:patternFill patternType="solid">
        <x:fgColor rgb="FF151619"/>
      </x:patternFill>
    </x:fill>
    <x:fill>
      <x:patternFill patternType="solid">
        <x:fgColor rgb="FFE9DDCD"/>
      </x:patternFill>
    </x:fill>
    <x:fill>
      <x:patternFill patternType="solid">
        <x:fgColor rgb="FFFFF9DF"/>
      </x:patternFill>
    </x:fill>
  </x:fills>
  <x:borders count="11">
    <x:border/>
    <x:border>
      <x:bottom style="thin">
        <x:color rgb="FFC89A4B"/>
      </x:bottom>
    </x:border>
    <x:border>
      <x:bottom style="thin">
        <x:color rgb="FFD8CBBB"/>
      </x:bottom>
    </x:border>
    <x:border>
      <x:left style="medium">
        <x:color rgb="FFC89A4B"/>
      </x:left>
      <x:top style="medium">
        <x:color rgb="FFC89A4B"/>
      </x:top>
      <x:bottom style="medium">
        <x:color rgb="FFC89A4B"/>
      </x:bottom>
    </x:border>
    <x:border>
      <x:right style="medium">
        <x:color rgb="FFC89A4B"/>
      </x:right>
      <x:top style="medium">
        <x:color rgb="FFC89A4B"/>
      </x:top>
      <x:bottom style="medium">
        <x:color rgb="FFC89A4B"/>
      </x:bottom>
    </x:border>
    <x:border>
      <x:left style="thin">
        <x:color rgb="FF5B1B1B"/>
      </x:left>
      <x:top style="thin">
        <x:color rgb="FF5B1B1B"/>
      </x:top>
      <x:bottom style="thin">
        <x:color rgb="FF5B1B1B"/>
      </x:bottom>
    </x:border>
    <x:border>
      <x:top style="thin">
        <x:color rgb="FF5B1B1B"/>
      </x:top>
      <x:bottom style="thin">
        <x:color rgb="FF5B1B1B"/>
      </x:bottom>
    </x:border>
    <x:border>
      <x:right style="thin">
        <x:color rgb="FF5B1B1B"/>
      </x:right>
      <x:top style="thin">
        <x:color rgb="FF5B1B1B"/>
      </x:top>
      <x:bottom style="thin">
        <x:color rgb="FF5B1B1B"/>
      </x:bottom>
    </x:border>
    <x:border>
      <x:right style="thin">
        <x:color rgb="FFFFFFFF"/>
      </x:right>
      <x:bottom style="medium">
        <x:color rgb="FFC89A4B"/>
      </x:bottom>
    </x:border>
    <x:border>
      <x:left style="thin">
        <x:color rgb="FFFFFFFF"/>
      </x:left>
      <x:right style="thin">
        <x:color rgb="FFFFFFFF"/>
      </x:right>
      <x:bottom style="medium">
        <x:color rgb="FFC89A4B"/>
      </x:bottom>
    </x:border>
    <x:border>
      <x:left style="thin">
        <x:color rgb="FFFFFFFF"/>
      </x:left>
      <x:bottom style="medium">
        <x:color rgb="FFC89A4B"/>
      </x:bottom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0"/>
    </x:xf>
    <x:xf numFmtId="0" fontId="2" fillId="0" borderId="0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 wrapText="0"/>
    </x:xf>
    <x:xf numFmtId="0" fontId="1" fillId="0" borderId="1" xfId="0" applyNumberFormat="1" applyFont="1" applyFill="1" applyBorder="1" applyAlignment="1">
      <x:alignment vertical="center" wrapText="0"/>
    </x:xf>
    <x:xf numFmtId="0" fontId="1" fillId="0" borderId="2" xfId="0" applyNumberFormat="1" applyFont="1" applyFill="1" applyBorder="1" applyAlignment="1">
      <x:alignment vertical="center" wrapText="0"/>
    </x:xf>
    <x:xf numFmtId="0" fontId="1" fillId="2" borderId="0" xfId="0" applyNumberFormat="1" applyFont="1" applyFill="1" applyBorder="1" applyAlignment="1">
      <x:alignment vertical="center" wrapText="0"/>
    </x:xf>
    <x:xf numFmtId="0" fontId="4" fillId="2" borderId="0" xfId="0" applyNumberFormat="1" applyFont="1" applyFill="1" applyBorder="1" applyAlignment="1">
      <x:alignment vertical="center" wrapText="0"/>
    </x:xf>
    <x:xf numFmtId="0" fontId="4" fillId="2" borderId="3" xfId="0" applyNumberFormat="1" applyFont="1" applyFill="1" applyBorder="1" applyAlignment="1">
      <x:alignment vertical="center" wrapText="0"/>
    </x:xf>
    <x:xf numFmtId="0" fontId="4" fillId="2" borderId="4" xfId="0" applyNumberFormat="1" applyFont="1" applyFill="1" applyBorder="1" applyAlignment="1">
      <x:alignment vertical="center" wrapText="0"/>
    </x:xf>
    <x:xf numFmtId="200" fontId="1" fillId="0" borderId="0" xfId="0" applyNumberFormat="1" applyFont="1" applyFill="1" applyBorder="1" applyAlignment="1">
      <x:alignment vertical="center" wrapText="0"/>
    </x:xf>
    <x:xf numFmtId="201" fontId="1" fillId="0" borderId="0" xfId="0" applyNumberFormat="1" applyFont="1" applyFill="1" applyBorder="1" applyAlignment="1">
      <x:alignment vertical="center" wrapText="0"/>
    </x:xf>
    <x:xf numFmtId="202" fontId="1" fillId="0" borderId="2" xfId="0" applyNumberFormat="1" applyFont="1" applyFill="1" applyBorder="1" applyAlignment="1">
      <x:alignment vertical="center" wrapText="0"/>
    </x:xf>
    <x:xf numFmtId="0" fontId="1" fillId="3" borderId="0" xfId="0" applyNumberFormat="1" applyFont="1" applyFill="1" applyBorder="1" applyAlignment="1">
      <x:alignment vertical="center" wrapText="0"/>
    </x:xf>
    <x:xf numFmtId="0" fontId="5" fillId="3" borderId="0" xfId="0" applyNumberFormat="1" applyFont="1" applyFill="1" applyBorder="1" applyAlignment="1">
      <x:alignment vertical="center" wrapText="0"/>
    </x:xf>
    <x:xf numFmtId="0" fontId="5" fillId="3" borderId="5" xfId="0" applyNumberFormat="1" applyFont="1" applyFill="1" applyBorder="1" applyAlignment="1">
      <x:alignment vertical="center" wrapText="0"/>
    </x:xf>
    <x:xf numFmtId="0" fontId="5" fillId="3" borderId="6" xfId="0" applyNumberFormat="1" applyFont="1" applyFill="1" applyBorder="1" applyAlignment="1">
      <x:alignment vertical="center" wrapText="0"/>
    </x:xf>
    <x:xf numFmtId="0" fontId="5" fillId="3" borderId="7" xfId="0" applyNumberFormat="1" applyFont="1" applyFill="1" applyBorder="1" applyAlignment="1">
      <x:alignment vertical="center" wrapText="0"/>
    </x:xf>
    <x:xf numFmtId="0" fontId="1" fillId="4" borderId="0" xfId="0" applyNumberFormat="1" applyFont="1" applyFill="1" applyBorder="1" applyAlignment="1">
      <x:alignment vertical="center" wrapText="0"/>
    </x:xf>
    <x:xf numFmtId="0" fontId="5" fillId="4" borderId="0" xfId="0" applyNumberFormat="1" applyFont="1" applyFill="1" applyBorder="1" applyAlignment="1">
      <x:alignment vertical="center" wrapText="0"/>
    </x:xf>
    <x:xf numFmtId="0" fontId="5" fillId="4" borderId="8" xfId="0" applyNumberFormat="1" applyFont="1" applyFill="1" applyBorder="1" applyAlignment="1">
      <x:alignment vertical="center" wrapText="0"/>
    </x:xf>
    <x:xf numFmtId="0" fontId="5" fillId="4" borderId="9" xfId="0" applyNumberFormat="1" applyFont="1" applyFill="1" applyBorder="1" applyAlignment="1">
      <x:alignment vertical="center" wrapText="0"/>
    </x:xf>
    <x:xf numFmtId="0" fontId="5" fillId="4" borderId="10" xfId="0" applyNumberFormat="1" applyFont="1" applyFill="1" applyBorder="1" applyAlignment="1">
      <x:alignment vertical="center" wrapText="0"/>
    </x:xf>
    <x:xf numFmtId="0" fontId="5" fillId="4" borderId="8" xfId="0" applyNumberFormat="1" applyFont="1" applyFill="1" applyBorder="1" applyAlignment="1">
      <x:alignment horizontal="center" vertical="center" wrapText="0"/>
    </x:xf>
    <x:xf numFmtId="0" fontId="5" fillId="4" borderId="9" xfId="0" applyNumberFormat="1" applyFont="1" applyFill="1" applyBorder="1" applyAlignment="1">
      <x:alignment horizontal="center" vertical="center" wrapText="0"/>
    </x:xf>
    <x:xf numFmtId="0" fontId="5" fillId="4" borderId="10" xfId="0" applyNumberFormat="1" applyFont="1" applyFill="1" applyBorder="1" applyAlignment="1">
      <x:alignment horizontal="center" vertical="center" wrapText="0"/>
    </x:xf>
    <x:xf numFmtId="0" fontId="1" fillId="5" borderId="0" xfId="0" applyNumberFormat="1" applyFont="1" applyFill="1" applyBorder="1" applyAlignment="1">
      <x:alignment vertical="center" wrapText="0"/>
    </x:xf>
    <x:xf numFmtId="0" fontId="6" fillId="5" borderId="0" xfId="0" applyNumberFormat="1" applyFont="1" applyFill="1" applyBorder="1" applyAlignment="1">
      <x:alignment vertical="center" wrapText="0"/>
    </x:xf>
    <x:xf numFmtId="0" fontId="6" fillId="5" borderId="0" xfId="0" applyNumberFormat="1" applyFont="1" applyFill="1" applyBorder="1" applyAlignment="1">
      <x:alignment horizontal="center" vertical="center" wrapText="0"/>
    </x:xf>
    <x:xf numFmtId="0" fontId="1" fillId="6" borderId="0" xfId="0" applyNumberFormat="1" applyFont="1" applyFill="1" applyBorder="1" applyAlignment="1">
      <x:alignment vertical="center" wrapText="0"/>
    </x:xf>
    <x:xf numFmtId="0" fontId="7" fillId="6" borderId="0" xfId="0" applyNumberFormat="1" applyFont="1" applyFill="1" applyBorder="1" applyAlignment="1">
      <x:alignment vertical="center" wrapText="0"/>
    </x:xf>
    <x:xf numFmtId="203" fontId="7" fillId="6" borderId="0" xfId="0" applyNumberFormat="1" applyFont="1" applyFill="1" applyBorder="1" applyAlignment="1">
      <x:alignment vertical="center" wrapText="0"/>
    </x:xf>
    <x:xf numFmtId="204" fontId="7" fillId="6" borderId="0" xfId="0" applyNumberFormat="1" applyFont="1" applyFill="1" applyBorder="1" applyAlignment="1">
      <x:alignment vertical="center" wrapText="0"/>
    </x:xf>
    <x:xf numFmtId="201" fontId="7" fillId="6" borderId="0" xfId="0" applyNumberFormat="1" applyFont="1" applyFill="1" applyBorder="1" applyAlignment="1">
      <x:alignment vertical="center" wrapText="0"/>
    </x:xf>
    <x:xf numFmtId="200" fontId="7" fillId="6" borderId="0" xfId="0" applyNumberFormat="1" applyFont="1" applyFill="1" applyBorder="1" applyAlignment="1">
      <x:alignment vertical="center" wrapText="0"/>
    </x:xf>
    <x:xf numFmtId="205" fontId="7" fillId="6" borderId="0" xfId="0" applyNumberFormat="1" applyFont="1" applyFill="1" applyBorder="1" applyAlignment="1">
      <x:alignment vertical="center" wrapText="0"/>
    </x:xf>
    <x:xf numFmtId="206" fontId="1" fillId="0" borderId="0" xfId="0" applyNumberFormat="1" applyFont="1" applyFill="1" applyBorder="1" applyAlignment="1">
      <x:alignment vertical="center" wrapText="0"/>
    </x:xf>
    <x:xf numFmtId="205" fontId="1" fillId="0" borderId="0" xfId="0" applyNumberFormat="1" applyFont="1" applyFill="1" applyBorder="1" applyAlignment="1">
      <x:alignment vertical="center" wrapText="0"/>
    </x:xf>
    <x:xf numFmtId="203" fontId="1" fillId="0" borderId="0" xfId="0" applyNumberFormat="1" applyFont="1" applyFill="1" applyBorder="1" applyAlignment="1">
      <x:alignment vertical="center" wrapText="0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5cc74eda6f4e5b" /><Relationship Type="http://schemas.openxmlformats.org/officeDocument/2006/relationships/theme" Target="/xl/theme/theme1.xml" Id="R70a143862c0e4489" /><Relationship Type="http://schemas.openxmlformats.org/officeDocument/2006/relationships/sharedStrings" Target="/xl/sharedStrings.xml" Id="R06b86fa7e4f1477a" /><Relationship Type="http://schemas.openxmlformats.org/officeDocument/2006/relationships/worksheet" Target="/xl/worksheets/sheet1.xml" Id="R76357a82522a4ce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5B1B1B"/>
  </x:sheetPr>
  <x:sheetViews>
    <x:sheetView showGridLines="0" workbookViewId="0">
      <x:pane ySplit="14" topLeftCell="A15" activePane="bottomLeft" state="frozen"/>
    </x:sheetView>
  </x:sheetViews>
  <x:sheetFormatPr defaultRowHeight="15"/>
  <x:cols>
    <x:col min="2" max="2" width="2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7" hidden="0" customWidth="1"/>
    <x:col min="15" max="15" width="17" hidden="0" customWidth="1"/>
    <x:col min="16" max="16" width="17" hidden="0" customWidth="1"/>
    <x:col min="17" max="17" width="17" hidden="0" customWidth="1"/>
    <x:col min="18" max="18" width="11" hidden="0" customWidth="1"/>
    <x:col min="19" max="19" width="11" hidden="0" customWidth="1"/>
  </x:cols>
  <x:sheetData>
    <x:row r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  <x:c r="R1" s="3"/>
      <x:c r="S1" s="3"/>
    </x:row>
    <x:row r="2">
      <x:c r="A2" s="3"/>
      <x:c r="B2" s="4" t="str">
        <x:v>Restaurant Site Expansion Scout</x:v>
      </x:c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  <x:c r="S2" s="3"/>
    </x:row>
    <x:row r="3">
      <x:c r="A3" s="3"/>
      <x:c r="B3" s="5" t="str">
        <x:v>Rank candidate trade areas using demand, delivery coverage and unit economics</x:v>
      </x:c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  <x:c r="Q3" s="3"/>
      <x:c r="R3" s="3"/>
      <x:c r="S3" s="3"/>
    </x:row>
    <x:row r="4">
      <x:c r="A4" s="3"/>
      <x:c r="B4" s="6"/>
      <x:c r="C4" s="6"/>
      <x:c r="D4" s="6"/>
      <x:c r="E4" s="6"/>
      <x:c r="F4" s="6"/>
      <x:c r="G4" s="6"/>
      <x:c r="H4" s="6"/>
      <x:c r="I4" s="6"/>
      <x:c r="J4" s="6"/>
      <x:c r="K4" s="6"/>
      <x:c r="L4" s="6"/>
      <x:c r="M4" s="6"/>
      <x:c r="N4" s="6"/>
      <x:c r="O4" s="6"/>
      <x:c r="P4" s="6"/>
      <x:c r="Q4" s="6"/>
      <x:c r="R4" s="6"/>
      <x:c r="S4" s="6"/>
    </x:row>
    <x:row r="5">
      <x:c r="A5" s="3"/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  <x:c r="M5" s="3"/>
      <x:c r="N5" s="3"/>
      <x:c r="O5" s="3"/>
      <x:c r="P5" s="3"/>
      <x:c r="Q5" s="3"/>
      <x:c r="R5" s="3"/>
      <x:c r="S5" s="3"/>
    </x:row>
    <x:row r="6">
      <x:c r="A6" s="3"/>
      <x:c r="B6" s="10" t="str">
        <x:v>Top candidate</x:v>
      </x:c>
      <x:c r="C6" s="11" t="str">
        <x:f>INDEX(B15:B24,MATCH(1,S15:S24,0))</x:f>
        <x:v>Central trade area</x:v>
      </x:c>
      <x:c r="D6" s="3"/>
      <x:c r="E6" s="3"/>
      <x:c r="F6" s="3"/>
      <x:c r="G6" s="3"/>
      <x:c r="H6" s="3"/>
      <x:c r="I6" s="3"/>
      <x:c r="J6" s="3"/>
      <x:c r="K6" s="3"/>
      <x:c r="L6" s="3"/>
      <x:c r="M6" s="3"/>
      <x:c r="N6" s="3"/>
      <x:c r="O6" s="3"/>
      <x:c r="P6" s="3"/>
      <x:c r="Q6" s="3"/>
      <x:c r="R6" s="3"/>
      <x:c r="S6" s="3"/>
    </x:row>
    <x:row r="7">
      <x:c r="A7" s="3"/>
      <x:c r="B7" s="3" t="str">
        <x:v>Estimated monthly sales</x:v>
      </x:c>
      <x:c r="C7" s="12" t="n">
        <x:f>INDEX(O15:O24,MATCH(1,S15:S24,0))</x:f>
        <x:v>98600</x:v>
      </x:c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  <x:c r="P7" s="3"/>
      <x:c r="Q7" s="3"/>
      <x:c r="R7" s="3"/>
      <x:c r="S7" s="3"/>
    </x:row>
    <x:row r="8">
      <x:c r="A8" s="3"/>
      <x:c r="B8" s="3" t="str">
        <x:v>Estimated operating profit</x:v>
      </x:c>
      <x:c r="C8" s="12" t="n">
        <x:f>INDEX(P15:P24,MATCH(1,S15:S24,0))</x:f>
        <x:v>19702</x:v>
      </x:c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  <x:c r="O8" s="3"/>
      <x:c r="P8" s="3"/>
      <x:c r="Q8" s="3"/>
      <x:c r="R8" s="3"/>
      <x:c r="S8" s="3"/>
    </x:row>
    <x:row r="9">
      <x:c r="A9" s="3"/>
      <x:c r="B9" s="3" t="str">
        <x:v>Estimated margin</x:v>
      </x:c>
      <x:c r="C9" s="13" t="n">
        <x:f>INDEX(Q15:Q24,MATCH(1,S15:S24,0))</x:f>
        <x:v>0.19981744421906694</x:v>
      </x:c>
      <x:c r="D9" s="3"/>
      <x:c r="E9" s="3"/>
      <x:c r="F9" s="3"/>
      <x:c r="G9" s="3"/>
      <x:c r="H9" s="3"/>
      <x:c r="I9" s="3"/>
      <x:c r="J9" s="3"/>
      <x:c r="K9" s="3"/>
      <x:c r="L9" s="3"/>
      <x:c r="M9" s="3"/>
      <x:c r="N9" s="3"/>
      <x:c r="O9" s="3"/>
      <x:c r="P9" s="3"/>
      <x:c r="Q9" s="3"/>
      <x:c r="R9" s="3"/>
      <x:c r="S9" s="3"/>
    </x:row>
    <x:row r="10">
      <x:c r="A10" s="3"/>
      <x:c r="B10" s="7" t="str">
        <x:v>Estimated payback</x:v>
      </x:c>
      <x:c r="C10" s="14" t="n">
        <x:f>INDEX(N15:N24,MATCH(1,S15:S24,0))</x:f>
        <x:v>15.734443203735662</x:v>
      </x:c>
      <x:c r="D10" s="3"/>
      <x:c r="E10" s="3"/>
      <x:c r="F10" s="3"/>
      <x:c r="G10" s="3"/>
      <x:c r="H10" s="3"/>
      <x:c r="I10" s="3"/>
      <x:c r="J10" s="3"/>
      <x:c r="K10" s="3"/>
      <x:c r="L10" s="3"/>
      <x:c r="M10" s="3"/>
      <x:c r="N10" s="3"/>
      <x:c r="O10" s="3"/>
      <x:c r="P10" s="3"/>
      <x:c r="Q10" s="3"/>
      <x:c r="R10" s="3"/>
      <x:c r="S10" s="3"/>
    </x:row>
    <x:row r="11">
      <x:c r="A11" s="3"/>
      <x:c r="B11" s="3"/>
      <x:c r="C11" s="3"/>
      <x:c r="D11" s="3"/>
      <x:c r="E11" s="3"/>
      <x:c r="F11" s="3"/>
      <x:c r="G11" s="3"/>
      <x:c r="H11" s="3"/>
      <x:c r="I11" s="3"/>
      <x:c r="J11" s="3"/>
      <x:c r="K11" s="3"/>
      <x:c r="L11" s="3"/>
      <x:c r="M11" s="3"/>
      <x:c r="N11" s="3"/>
      <x:c r="O11" s="3"/>
      <x:c r="P11" s="3"/>
      <x:c r="Q11" s="3"/>
      <x:c r="R11" s="3"/>
      <x:c r="S11" s="3"/>
    </x:row>
    <x:row r="12">
      <x:c r="A12" s="3"/>
      <x:c r="B12" s="17" t="str">
        <x:v>Candidate trade areas</x:v>
      </x:c>
      <x:c r="C12" s="18"/>
      <x:c r="D12" s="18"/>
      <x:c r="E12" s="18"/>
      <x:c r="F12" s="18"/>
      <x:c r="G12" s="18"/>
      <x:c r="H12" s="18"/>
      <x:c r="I12" s="18"/>
      <x:c r="J12" s="18"/>
      <x:c r="K12" s="18"/>
      <x:c r="L12" s="18"/>
      <x:c r="M12" s="18"/>
      <x:c r="N12" s="18"/>
      <x:c r="O12" s="18"/>
      <x:c r="P12" s="18"/>
      <x:c r="Q12" s="18"/>
      <x:c r="R12" s="18"/>
      <x:c r="S12" s="19"/>
    </x:row>
    <x:row r="13">
      <x:c r="A13" s="3"/>
      <x:c r="B13" s="25" t="str">
        <x:v>Candidate</x:v>
      </x:c>
      <x:c r="C13" s="26" t="str">
        <x:v>Monthly orders</x:v>
      </x:c>
      <x:c r="D13" s="26" t="str">
        <x:v>Average ticket</x:v>
      </x:c>
      <x:c r="E13" s="26" t="str">
        <x:v>Food cost %</x:v>
      </x:c>
      <x:c r="F13" s="26" t="str">
        <x:v>Labor / month</x:v>
      </x:c>
      <x:c r="G13" s="26" t="str">
        <x:v>Occupancy / month</x:v>
      </x:c>
      <x:c r="H13" s="26" t="str">
        <x:v>Channel fee %</x:v>
      </x:c>
      <x:c r="I13" s="26" t="str">
        <x:v>Launch capex</x:v>
      </x:c>
      <x:c r="J13" s="26" t="str">
        <x:v>Demand score</x:v>
      </x:c>
      <x:c r="K13" s="26" t="str">
        <x:v>Delivery coverage</x:v>
      </x:c>
      <x:c r="L13" s="26" t="str">
        <x:v>Competition gap</x:v>
      </x:c>
      <x:c r="M13" s="26" t="str">
        <x:v>Site readiness</x:v>
      </x:c>
      <x:c r="N13" s="26" t="str">
        <x:v>Payback months</x:v>
      </x:c>
      <x:c r="O13" s="26" t="str">
        <x:v>Monthly sales</x:v>
      </x:c>
      <x:c r="P13" s="26" t="str">
        <x:v>Operating profit</x:v>
      </x:c>
      <x:c r="Q13" s="26" t="str">
        <x:v>Margin</x:v>
      </x:c>
      <x:c r="R13" s="26" t="str">
        <x:v>Score</x:v>
      </x:c>
      <x:c r="S13" s="27" t="str">
        <x:v>Rank</x:v>
      </x:c>
    </x:row>
    <x:row r="14">
      <x:c r="A14" s="3"/>
      <x:c r="B14" s="30" t="str"/>
      <x:c r="C14" s="30" t="str"/>
      <x:c r="D14" s="30" t="str"/>
      <x:c r="E14" s="30" t="str"/>
      <x:c r="F14" s="30" t="str"/>
      <x:c r="G14" s="30" t="str"/>
      <x:c r="H14" s="30" t="str"/>
      <x:c r="I14" s="30" t="str"/>
      <x:c r="J14" s="30" t="str">
        <x:v>1-10</x:v>
      </x:c>
      <x:c r="K14" s="30" t="str">
        <x:v>1-10</x:v>
      </x:c>
      <x:c r="L14" s="30" t="str">
        <x:v>1-10</x:v>
      </x:c>
      <x:c r="M14" s="30" t="str">
        <x:v>1-10</x:v>
      </x:c>
      <x:c r="N14" s="30" t="str"/>
      <x:c r="O14" s="30" t="str"/>
      <x:c r="P14" s="30" t="str"/>
      <x:c r="Q14" s="30" t="str"/>
      <x:c r="R14" s="30" t="str">
        <x:v>0-10</x:v>
      </x:c>
      <x:c r="S14" s="30" t="str"/>
    </x:row>
    <x:row r="15">
      <x:c r="A15" s="3"/>
      <x:c r="B15" s="32" t="str">
        <x:v>North trade area</x:v>
      </x:c>
      <x:c r="C15" s="33" t="n">
        <x:v>2800</x:v>
      </x:c>
      <x:c r="D15" s="34" t="n">
        <x:v>27</x:v>
      </x:c>
      <x:c r="E15" s="35" t="n">
        <x:v>0.29</x:v>
      </x:c>
      <x:c r="F15" s="36" t="n">
        <x:v>18500</x:v>
      </x:c>
      <x:c r="G15" s="36" t="n">
        <x:v>9500</x:v>
      </x:c>
      <x:c r="H15" s="35" t="n">
        <x:v>0.1</x:v>
      </x:c>
      <x:c r="I15" s="36" t="n">
        <x:v>240000</x:v>
      </x:c>
      <x:c r="J15" s="37" t="n">
        <x:v>8.5</x:v>
      </x:c>
      <x:c r="K15" s="37" t="n">
        <x:v>8</x:v>
      </x:c>
      <x:c r="L15" s="37" t="n">
        <x:v>7</x:v>
      </x:c>
      <x:c r="M15" s="37" t="n">
        <x:v>7.5</x:v>
      </x:c>
      <x:c r="N15" s="38" t="n">
        <x:f>IF(OR(B15="",C15=0),"",I15/MAX(1,P15))</x:f>
        <x:v>13.247957606535659</x:v>
      </x:c>
      <x:c r="O15" s="12" t="n">
        <x:f>IF(B15="","",C15*D15)</x:f>
        <x:v>75600</x:v>
      </x:c>
      <x:c r="P15" s="12" t="n">
        <x:f>IF(B15="","",O15-(O15*E15)-F15-G15-(O15*H15))</x:f>
        <x:v>18116</x:v>
      </x:c>
      <x:c r="Q15" s="13" t="n">
        <x:f>IF(B15="","",P15/O15)</x:f>
        <x:v>0.23962962962962964</x:v>
      </x:c>
      <x:c r="R15" s="39" t="n">
        <x:f>IF(B15="","",J15*0.40+K15*0.20+L15*0.15+M15*0.10+MIN(10,MAX(0,Q15*50))*0.15)</x:f>
        <x:v>8.3</x:v>
      </x:c>
      <x:c r="S15" s="40" t="n">
        <x:f>IF(R15="","",COUNTIFS($R$15:$R$24,"&gt;"&amp;R15)+1)</x:f>
        <x:v>2</x:v>
      </x:c>
    </x:row>
    <x:row r="16">
      <x:c r="A16" s="3"/>
      <x:c r="B16" s="32" t="str">
        <x:v>Central trade area</x:v>
      </x:c>
      <x:c r="C16" s="33" t="n">
        <x:v>3400</x:v>
      </x:c>
      <x:c r="D16" s="34" t="n">
        <x:v>29</x:v>
      </x:c>
      <x:c r="E16" s="35" t="n">
        <x:v>0.3</x:v>
      </x:c>
      <x:c r="F16" s="36" t="n">
        <x:v>22000</x:v>
      </x:c>
      <x:c r="G16" s="36" t="n">
        <x:v>14500</x:v>
      </x:c>
      <x:c r="H16" s="35" t="n">
        <x:v>0.13</x:v>
      </x:c>
      <x:c r="I16" s="36" t="n">
        <x:v>310000</x:v>
      </x:c>
      <x:c r="J16" s="37" t="n">
        <x:v>9.2</x:v>
      </x:c>
      <x:c r="K16" s="37" t="n">
        <x:v>9</x:v>
      </x:c>
      <x:c r="L16" s="37" t="n">
        <x:v>5.5</x:v>
      </x:c>
      <x:c r="M16" s="37" t="n">
        <x:v>8.5</x:v>
      </x:c>
      <x:c r="N16" s="38" t="n">
        <x:f>IF(OR(B16="",C16=0),"",I16/MAX(1,P16))</x:f>
        <x:v>15.734443203735662</x:v>
      </x:c>
      <x:c r="O16" s="12" t="n">
        <x:f>IF(B16="","",C16*D16)</x:f>
        <x:v>98600</x:v>
      </x:c>
      <x:c r="P16" s="12" t="n">
        <x:f>IF(B16="","",O16-(O16*E16)-F16-G16-(O16*H16))</x:f>
        <x:v>19702</x:v>
      </x:c>
      <x:c r="Q16" s="13" t="n">
        <x:f>IF(B16="","",P16/O16)</x:f>
        <x:v>0.19981744421906694</x:v>
      </x:c>
      <x:c r="R16" s="39" t="n">
        <x:f>IF(B16="","",J16*0.40+K16*0.20+L16*0.15+M16*0.10+MIN(10,MAX(0,Q16*50))*0.15)</x:f>
        <x:v>8.653630831643001</x:v>
      </x:c>
      <x:c r="S16" s="40" t="n">
        <x:f>IF(R16="","",COUNTIFS($R$15:$R$24,"&gt;"&amp;R16)+1)</x:f>
        <x:v>1</x:v>
      </x:c>
    </x:row>
    <x:row r="17">
      <x:c r="A17" s="3"/>
      <x:c r="B17" s="32" t="str">
        <x:v>East trade area</x:v>
      </x:c>
      <x:c r="C17" s="33" t="n">
        <x:v>2400</x:v>
      </x:c>
      <x:c r="D17" s="34" t="n">
        <x:v>26</x:v>
      </x:c>
      <x:c r="E17" s="35" t="n">
        <x:v>0.28</x:v>
      </x:c>
      <x:c r="F17" s="36" t="n">
        <x:v>17000</x:v>
      </x:c>
      <x:c r="G17" s="36" t="n">
        <x:v>7200</x:v>
      </x:c>
      <x:c r="H17" s="35" t="n">
        <x:v>0.08</x:v>
      </x:c>
      <x:c r="I17" s="36" t="n">
        <x:v>190000</x:v>
      </x:c>
      <x:c r="J17" s="37" t="n">
        <x:v>7.2</x:v>
      </x:c>
      <x:c r="K17" s="37" t="n">
        <x:v>7.5</x:v>
      </x:c>
      <x:c r="L17" s="37" t="n">
        <x:v>8.5</x:v>
      </x:c>
      <x:c r="M17" s="37" t="n">
        <x:v>6.8</x:v>
      </x:c>
      <x:c r="N17" s="38" t="n">
        <x:f>IF(OR(B17="",C17=0),"",I17/MAX(1,P17))</x:f>
        <x:v>12.074224707676665</x:v>
      </x:c>
      <x:c r="O17" s="12" t="n">
        <x:f>IF(B17="","",C17*D17)</x:f>
        <x:v>62400</x:v>
      </x:c>
      <x:c r="P17" s="12" t="n">
        <x:f>IF(B17="","",O17-(O17*E17)-F17-G17-(O17*H17))</x:f>
        <x:v>15736</x:v>
      </x:c>
      <x:c r="Q17" s="13" t="n">
        <x:f>IF(B17="","",P17/O17)</x:f>
        <x:v>0.2521794871794872</x:v>
      </x:c>
      <x:c r="R17" s="39" t="n">
        <x:f>IF(B17="","",J17*0.40+K17*0.20+L17*0.15+M17*0.10+MIN(10,MAX(0,Q17*50))*0.15)</x:f>
        <x:v>7.835000000000001</x:v>
      </x:c>
      <x:c r="S17" s="40" t="n">
        <x:f>IF(R17="","",COUNTIFS($R$15:$R$24,"&gt;"&amp;R17)+1)</x:f>
        <x:v>4</x:v>
      </x:c>
    </x:row>
    <x:row r="18">
      <x:c r="A18" s="3"/>
      <x:c r="B18" s="32" t="str">
        <x:v>South trade area</x:v>
      </x:c>
      <x:c r="C18" s="33" t="n">
        <x:v>3000</x:v>
      </x:c>
      <x:c r="D18" s="34" t="n">
        <x:v>28</x:v>
      </x:c>
      <x:c r="E18" s="35" t="n">
        <x:v>0.29</x:v>
      </x:c>
      <x:c r="F18" s="36" t="n">
        <x:v>19500</x:v>
      </x:c>
      <x:c r="G18" s="36" t="n">
        <x:v>11000</x:v>
      </x:c>
      <x:c r="H18" s="35" t="n">
        <x:v>0.11</x:v>
      </x:c>
      <x:c r="I18" s="36" t="n">
        <x:v>260000</x:v>
      </x:c>
      <x:c r="J18" s="37" t="n">
        <x:v>8</x:v>
      </x:c>
      <x:c r="K18" s="37" t="n">
        <x:v>8.8</x:v>
      </x:c>
      <x:c r="L18" s="37" t="n">
        <x:v>6.5</x:v>
      </x:c>
      <x:c r="M18" s="37" t="n">
        <x:v>7.2</x:v>
      </x:c>
      <x:c r="N18" s="38" t="n">
        <x:f>IF(OR(B18="",C18=0),"",I18/MAX(1,P18))</x:f>
        <x:v>13.06532663316583</x:v>
      </x:c>
      <x:c r="O18" s="12" t="n">
        <x:f>IF(B18="","",C18*D18)</x:f>
        <x:v>84000</x:v>
      </x:c>
      <x:c r="P18" s="12" t="n">
        <x:f>IF(B18="","",O18-(O18*E18)-F18-G18-(O18*H18))</x:f>
        <x:v>19900</x:v>
      </x:c>
      <x:c r="Q18" s="13" t="n">
        <x:f>IF(B18="","",P18/O18)</x:f>
        <x:v>0.2369047619047619</x:v>
      </x:c>
      <x:c r="R18" s="39" t="n">
        <x:f>IF(B18="","",J18*0.40+K18*0.20+L18*0.15+M18*0.10+MIN(10,MAX(0,Q18*50))*0.15)</x:f>
        <x:v>8.155000000000001</x:v>
      </x:c>
      <x:c r="S18" s="40" t="n">
        <x:f>IF(R18="","",COUNTIFS($R$15:$R$24,"&gt;"&amp;R18)+1)</x:f>
        <x:v>3</x:v>
      </x:c>
    </x:row>
    <x:row r="19">
      <x:c r="A19" s="3"/>
      <x:c r="B19" s="32" t="str">
        <x:v>West trade area</x:v>
      </x:c>
      <x:c r="C19" s="33" t="n">
        <x:v>2100</x:v>
      </x:c>
      <x:c r="D19" s="34" t="n">
        <x:v>31</x:v>
      </x:c>
      <x:c r="E19" s="35" t="n">
        <x:v>0.31</x:v>
      </x:c>
      <x:c r="F19" s="36" t="n">
        <x:v>18000</x:v>
      </x:c>
      <x:c r="G19" s="36" t="n">
        <x:v>12500</x:v>
      </x:c>
      <x:c r="H19" s="35" t="n">
        <x:v>0.14</x:v>
      </x:c>
      <x:c r="I19" s="36" t="n">
        <x:v>285000</x:v>
      </x:c>
      <x:c r="J19" s="37" t="n">
        <x:v>7.8</x:v>
      </x:c>
      <x:c r="K19" s="37" t="n">
        <x:v>6.5</x:v>
      </x:c>
      <x:c r="L19" s="37" t="n">
        <x:v>7.8</x:v>
      </x:c>
      <x:c r="M19" s="37" t="n">
        <x:v>8</x:v>
      </x:c>
      <x:c r="N19" s="38" t="n">
        <x:f>IF(OR(B19="",C19=0),"",I19/MAX(1,P19))</x:f>
        <x:v>53.72290292177191</x:v>
      </x:c>
      <x:c r="O19" s="12" t="n">
        <x:f>IF(B19="","",C19*D19)</x:f>
        <x:v>65100</x:v>
      </x:c>
      <x:c r="P19" s="12" t="n">
        <x:f>IF(B19="","",O19-(O19*E19)-F19-G19-(O19*H19))</x:f>
        <x:v>5305</x:v>
      </x:c>
      <x:c r="Q19" s="13" t="n">
        <x:f>IF(B19="","",P19/O19)</x:f>
        <x:v>0.0814900153609831</x:v>
      </x:c>
      <x:c r="R19" s="39" t="n">
        <x:f>IF(B19="","",J19*0.40+K19*0.20+L19*0.15+M19*0.10+MIN(10,MAX(0,Q19*50))*0.15)</x:f>
        <x:v>7.001175115207373</x:v>
      </x:c>
      <x:c r="S19" s="40" t="n">
        <x:f>IF(R19="","",COUNTIFS($R$15:$R$24,"&gt;"&amp;R19)+1)</x:f>
        <x:v>5</x:v>
      </x:c>
    </x:row>
    <x:row r="20">
      <x:c r="A20" s="3"/>
      <x:c r="B20" s="32" t="str"/>
      <x:c r="C20" s="33"/>
      <x:c r="D20" s="34"/>
      <x:c r="E20" s="35"/>
      <x:c r="F20" s="36"/>
      <x:c r="G20" s="36"/>
      <x:c r="H20" s="35"/>
      <x:c r="I20" s="36"/>
      <x:c r="J20" s="37"/>
      <x:c r="K20" s="37"/>
      <x:c r="L20" s="37"/>
      <x:c r="M20" s="37"/>
      <x:c r="N20" s="38" t="str">
        <x:f>IF(OR(B20="",C20=0),"",I20/MAX(1,P20))</x:f>
      </x:c>
      <x:c r="O20" s="12" t="str">
        <x:f>IF(B20="","",C20*D20)</x:f>
      </x:c>
      <x:c r="P20" s="12" t="str">
        <x:f>IF(B20="","",O20-(O20*E20)-F20-G20-(O20*H20))</x:f>
      </x:c>
      <x:c r="Q20" s="13" t="str">
        <x:f>IF(B20="","",P20/O20)</x:f>
      </x:c>
      <x:c r="R20" s="39" t="str">
        <x:f>IF(B20="","",J20*0.40+K20*0.20+L20*0.15+M20*0.10+MIN(10,MAX(0,Q20*50))*0.15)</x:f>
      </x:c>
      <x:c r="S20" s="40" t="str">
        <x:f>IF(R20="","",COUNTIFS($R$15:$R$24,"&gt;"&amp;R20)+1)</x:f>
      </x:c>
    </x:row>
    <x:row r="21">
      <x:c r="A21" s="3"/>
      <x:c r="B21" s="32" t="str"/>
      <x:c r="C21" s="33"/>
      <x:c r="D21" s="34"/>
      <x:c r="E21" s="35"/>
      <x:c r="F21" s="36"/>
      <x:c r="G21" s="36"/>
      <x:c r="H21" s="35"/>
      <x:c r="I21" s="36"/>
      <x:c r="J21" s="37"/>
      <x:c r="K21" s="37"/>
      <x:c r="L21" s="37"/>
      <x:c r="M21" s="37"/>
      <x:c r="N21" s="38" t="str">
        <x:f>IF(OR(B21="",C21=0),"",I21/MAX(1,P21))</x:f>
      </x:c>
      <x:c r="O21" s="12" t="str">
        <x:f>IF(B21="","",C21*D21)</x:f>
      </x:c>
      <x:c r="P21" s="12" t="str">
        <x:f>IF(B21="","",O21-(O21*E21)-F21-G21-(O21*H21))</x:f>
      </x:c>
      <x:c r="Q21" s="13" t="str">
        <x:f>IF(B21="","",P21/O21)</x:f>
      </x:c>
      <x:c r="R21" s="39" t="str">
        <x:f>IF(B21="","",J21*0.40+K21*0.20+L21*0.15+M21*0.10+MIN(10,MAX(0,Q21*50))*0.15)</x:f>
      </x:c>
      <x:c r="S21" s="40" t="str">
        <x:f>IF(R21="","",COUNTIFS($R$15:$R$24,"&gt;"&amp;R21)+1)</x:f>
      </x:c>
    </x:row>
    <x:row r="22">
      <x:c r="A22" s="3"/>
      <x:c r="B22" s="32" t="str"/>
      <x:c r="C22" s="33"/>
      <x:c r="D22" s="34"/>
      <x:c r="E22" s="35"/>
      <x:c r="F22" s="36"/>
      <x:c r="G22" s="36"/>
      <x:c r="H22" s="35"/>
      <x:c r="I22" s="36"/>
      <x:c r="J22" s="37"/>
      <x:c r="K22" s="37"/>
      <x:c r="L22" s="37"/>
      <x:c r="M22" s="37"/>
      <x:c r="N22" s="38" t="str">
        <x:f>IF(OR(B22="",C22=0),"",I22/MAX(1,P22))</x:f>
      </x:c>
      <x:c r="O22" s="12" t="str">
        <x:f>IF(B22="","",C22*D22)</x:f>
      </x:c>
      <x:c r="P22" s="12" t="str">
        <x:f>IF(B22="","",O22-(O22*E22)-F22-G22-(O22*H22))</x:f>
      </x:c>
      <x:c r="Q22" s="13" t="str">
        <x:f>IF(B22="","",P22/O22)</x:f>
      </x:c>
      <x:c r="R22" s="39" t="str">
        <x:f>IF(B22="","",J22*0.40+K22*0.20+L22*0.15+M22*0.10+MIN(10,MAX(0,Q22*50))*0.15)</x:f>
      </x:c>
      <x:c r="S22" s="40" t="str">
        <x:f>IF(R22="","",COUNTIFS($R$15:$R$24,"&gt;"&amp;R22)+1)</x:f>
      </x:c>
    </x:row>
    <x:row r="23">
      <x:c r="A23" s="3"/>
      <x:c r="B23" s="32" t="str"/>
      <x:c r="C23" s="33"/>
      <x:c r="D23" s="34"/>
      <x:c r="E23" s="35"/>
      <x:c r="F23" s="36"/>
      <x:c r="G23" s="36"/>
      <x:c r="H23" s="35"/>
      <x:c r="I23" s="36"/>
      <x:c r="J23" s="37"/>
      <x:c r="K23" s="37"/>
      <x:c r="L23" s="37"/>
      <x:c r="M23" s="37"/>
      <x:c r="N23" s="38" t="str">
        <x:f>IF(OR(B23="",C23=0),"",I23/MAX(1,P23))</x:f>
      </x:c>
      <x:c r="O23" s="12" t="str">
        <x:f>IF(B23="","",C23*D23)</x:f>
      </x:c>
      <x:c r="P23" s="12" t="str">
        <x:f>IF(B23="","",O23-(O23*E23)-F23-G23-(O23*H23))</x:f>
      </x:c>
      <x:c r="Q23" s="13" t="str">
        <x:f>IF(B23="","",P23/O23)</x:f>
      </x:c>
      <x:c r="R23" s="39" t="str">
        <x:f>IF(B23="","",J23*0.40+K23*0.20+L23*0.15+M23*0.10+MIN(10,MAX(0,Q23*50))*0.15)</x:f>
      </x:c>
      <x:c r="S23" s="40" t="str">
        <x:f>IF(R23="","",COUNTIFS($R$15:$R$24,"&gt;"&amp;R23)+1)</x:f>
      </x:c>
    </x:row>
    <x:row r="24">
      <x:c r="A24" s="3"/>
      <x:c r="B24" s="32" t="str"/>
      <x:c r="C24" s="33"/>
      <x:c r="D24" s="34"/>
      <x:c r="E24" s="35"/>
      <x:c r="F24" s="36"/>
      <x:c r="G24" s="36"/>
      <x:c r="H24" s="35"/>
      <x:c r="I24" s="36"/>
      <x:c r="J24" s="37"/>
      <x:c r="K24" s="37"/>
      <x:c r="L24" s="37"/>
      <x:c r="M24" s="37"/>
      <x:c r="N24" s="38" t="str">
        <x:f>IF(OR(B24="",C24=0),"",I24/MAX(1,P24))</x:f>
      </x:c>
      <x:c r="O24" s="12" t="str">
        <x:f>IF(B24="","",C24*D24)</x:f>
      </x:c>
      <x:c r="P24" s="12" t="str">
        <x:f>IF(B24="","",O24-(O24*E24)-F24-G24-(O24*H24))</x:f>
      </x:c>
      <x:c r="Q24" s="13" t="str">
        <x:f>IF(B24="","",P24/O24)</x:f>
      </x:c>
      <x:c r="R24" s="39" t="str">
        <x:f>IF(B24="","",J24*0.40+K24*0.20+L24*0.15+M24*0.10+MIN(10,MAX(0,Q24*50))*0.15)</x:f>
      </x:c>
      <x:c r="S24" s="40" t="str">
        <x:f>IF(R24="","",COUNTIFS($R$15:$R$24,"&gt;"&amp;R24)+1)</x:f>
      </x:c>
    </x:row>
    <x:row r="25">
      <x:c r="A25" s="3"/>
      <x:c r="B25" s="3"/>
      <x:c r="C25" s="3"/>
      <x:c r="D25" s="3"/>
      <x:c r="E25" s="3"/>
      <x:c r="F25" s="3"/>
      <x:c r="G25" s="3"/>
      <x:c r="H25" s="3"/>
      <x:c r="I25" s="3"/>
      <x:c r="J25" s="3"/>
      <x:c r="K25" s="3"/>
      <x:c r="L25" s="3"/>
      <x:c r="M25" s="3"/>
      <x:c r="N25" s="3"/>
      <x:c r="O25" s="3"/>
      <x:c r="P25" s="3"/>
      <x:c r="Q25" s="3"/>
      <x:c r="R25" s="3"/>
      <x:c r="S25" s="3"/>
    </x:row>
    <x:row r="26">
      <x:c r="A26" s="3"/>
      <x:c r="B26" s="3" t="str">
        <x:v>Scoring method</x:v>
      </x:c>
      <x:c r="C26" s="41" t="str">
        <x:v>Rank candidates after reviewing both economics and trade-area evidence. Suggested weights: demand 40%, delivery coverage 20%, competition gap 15%, site readiness 10%, and estimated margin 15%. Use actual order-origin, customer-density and occupancy data before committing capital.</x:v>
      </x:c>
      <x:c r="D26" s="41"/>
      <x:c r="E26" s="41"/>
      <x:c r="F26" s="41"/>
      <x:c r="G26" s="3"/>
      <x:c r="H26" s="3"/>
      <x:c r="I26" s="3"/>
      <x:c r="J26" s="3"/>
      <x:c r="K26" s="3"/>
      <x:c r="L26" s="3"/>
      <x:c r="M26" s="3"/>
      <x:c r="N26" s="3"/>
      <x:c r="O26" s="3"/>
      <x:c r="P26" s="3"/>
      <x:c r="Q26" s="3"/>
      <x:c r="R26" s="3"/>
      <x:c r="S26" s="3"/>
    </x:row>
    <x:row r="27">
      <x:c r="A27" s="3"/>
      <x:c r="B27" s="3" t="str"/>
      <x:c r="C27" s="41" t="str"/>
      <x:c r="D27" s="41"/>
      <x:c r="E27" s="41"/>
      <x:c r="F27" s="41"/>
      <x:c r="G27" s="3"/>
      <x:c r="H27" s="3"/>
      <x:c r="I27" s="3"/>
      <x:c r="J27" s="3"/>
      <x:c r="K27" s="3"/>
      <x:c r="L27" s="3"/>
      <x:c r="M27" s="3"/>
      <x:c r="N27" s="3"/>
      <x:c r="O27" s="3"/>
      <x:c r="P27" s="3"/>
      <x:c r="Q27" s="3"/>
      <x:c r="R27" s="3"/>
      <x:c r="S27" s="3"/>
    </x:row>
    <x:row r="28">
      <x:c r="A28" s="3"/>
      <x:c r="B28" s="3" t="str"/>
      <x:c r="C28" s="41" t="str"/>
      <x:c r="D28" s="41"/>
      <x:c r="E28" s="41"/>
      <x:c r="F28" s="41"/>
      <x:c r="G28" s="3"/>
      <x:c r="H28" s="3"/>
      <x:c r="I28" s="3"/>
      <x:c r="J28" s="3"/>
      <x:c r="K28" s="3"/>
      <x:c r="L28" s="3"/>
      <x:c r="M28" s="3"/>
      <x:c r="N28" s="3"/>
      <x:c r="O28" s="3"/>
      <x:c r="P28" s="3"/>
      <x:c r="Q28" s="3"/>
      <x:c r="R28" s="3"/>
      <x:c r="S28" s="3"/>
    </x:row>
  </x:sheetData>
  <x:mergeCells>
    <x:mergeCell ref="C26:F28"/>
  </x:mergeCells>
  <x:pageMargins left="0.7" right="0.7" top="0.75" bottom="0.75" header="0.3" footer="0.3"/>
</x:worksheet>
</file>